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0_общая структура\Бизнес-планирование\Факт\Сайт\4 квартал\Отправлено на сайт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Лист1!$B$1:$AD$13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B12" i="1" l="1"/>
  <c r="AB9" i="1"/>
  <c r="AB8" i="1"/>
  <c r="AB7" i="1"/>
  <c r="AB6" i="1"/>
  <c r="AB11" i="1" l="1"/>
  <c r="AB13" i="1" s="1"/>
  <c r="AD10" i="1"/>
  <c r="AD12" i="1"/>
  <c r="AD9" i="1"/>
  <c r="AD11" i="1" s="1"/>
  <c r="AD8" i="1"/>
  <c r="AD7" i="1"/>
  <c r="AD6" i="1"/>
  <c r="AC12" i="1" l="1"/>
  <c r="AC10" i="1"/>
  <c r="AC9" i="1"/>
  <c r="AC8" i="1"/>
  <c r="AC7" i="1"/>
  <c r="AC6" i="1"/>
  <c r="AD13" i="1"/>
  <c r="AC11" i="1" l="1"/>
  <c r="AC13" i="1" s="1"/>
  <c r="AA12" i="1" l="1"/>
  <c r="AA10" i="1"/>
  <c r="AA9" i="1"/>
  <c r="AA8" i="1"/>
  <c r="AA7" i="1"/>
  <c r="AA6" i="1"/>
  <c r="AA11" i="1" l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<sst xmlns="http://schemas.openxmlformats.org/spreadsheetml/2006/main" count="39" uniqueCount="39">
  <si>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</si>
  <si>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</si>
  <si>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</si>
  <si>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</si>
  <si>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</si>
  <si>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</si>
  <si>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</si>
  <si>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</si>
  <si>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</si>
  <si>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</si>
  <si>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</si>
  <si>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</si>
  <si>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</si>
  <si>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</si>
  <si>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</si>
  <si>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</si>
  <si>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</si>
  <si>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</si>
  <si>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</si>
  <si>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</si>
  <si>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</si>
  <si>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</si>
  <si>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</si>
  <si>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</si>
  <si>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</si>
  <si>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</si>
  <si>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</si>
  <si>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</si>
  <si>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</si>
  <si>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</si>
  <si>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</si>
  <si>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</si>
  <si>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</si>
  <si>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</si>
  <si>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</si>
  <si>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</si>
  <si>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</si>
  <si>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прогноз</t>
  </si>
  <si>
    <t>Прогноз финансовых результатов на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</si>
</sst>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0;&#1056;&#1052;%20&#1041;&#1080;&#1079;&#1085;&#1077;&#1089;-&#1087;&#1083;&#1072;&#1085;&#1072;%20&#1056;&#1086;&#1089;&#1089;&#1077;&#1090;&#1080;%20&#1070;&#1075;%20&#1085;&#1072;%202021-20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-5.5650837716252032E-2</v>
          </cell>
        </row>
      </sheetData>
      <sheetData sheetId="22">
        <row r="176">
          <cell r="N176">
            <v>6417.9325847551036</v>
          </cell>
        </row>
      </sheetData>
      <sheetData sheetId="23">
        <row r="11">
          <cell r="N11">
            <v>9072.0337848999989</v>
          </cell>
        </row>
      </sheetData>
      <sheetData sheetId="24"/>
      <sheetData sheetId="25"/>
      <sheetData sheetId="26"/>
      <sheetData sheetId="27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/>
      <sheetData sheetId="29"/>
      <sheetData sheetId="30"/>
      <sheetData sheetId="31"/>
      <sheetData sheetId="32">
        <row r="79">
          <cell r="T79">
            <v>53659348.593056932</v>
          </cell>
        </row>
      </sheetData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I12">
            <v>10702505.565046813</v>
          </cell>
        </row>
        <row r="18">
          <cell r="I18">
            <v>-9395108.1990000028</v>
          </cell>
        </row>
        <row r="24">
          <cell r="I24">
            <v>1307397.3660468122</v>
          </cell>
        </row>
        <row r="30">
          <cell r="I30">
            <v>-6789.8823200000006</v>
          </cell>
        </row>
        <row r="31">
          <cell r="I31">
            <v>-210250.05700000003</v>
          </cell>
        </row>
        <row r="33">
          <cell r="I33">
            <v>106724.30744</v>
          </cell>
        </row>
        <row r="34">
          <cell r="I34">
            <v>-599427.27557000006</v>
          </cell>
        </row>
        <row r="35">
          <cell r="I35">
            <v>0</v>
          </cell>
        </row>
        <row r="36">
          <cell r="I36">
            <v>894532.21180000005</v>
          </cell>
        </row>
        <row r="38">
          <cell r="I38">
            <v>-484572.92645000009</v>
          </cell>
        </row>
        <row r="45">
          <cell r="I45">
            <v>-109484.15403010426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Y20" sqref="Y20"/>
    </sheetView>
  </sheetViews>
  <sheetFormatPr defaultRowHeight="15.75" customHeight="1" x14ac:dyDescent="0.3"/>
  <cols>
    <col min="1" max="1" width="0" hidden="1" customWidth="1"/>
    <col min="2" max="2" width="44.109375" customWidth="1"/>
    <col min="3" max="18" width="16.6640625" hidden="1" customWidth="1"/>
    <col min="19" max="27" width="16.6640625" customWidth="1"/>
    <col min="28" max="28" width="17" customWidth="1"/>
    <col min="29" max="29" width="16.5546875" customWidth="1"/>
    <col min="30" max="30" width="13.88671875" customWidth="1"/>
  </cols>
  <sheetData>
    <row r="2" spans="2:30" ht="15.75" customHeight="1" x14ac:dyDescent="0.35">
      <c r="B2" s="1" t="s">
        <v>38</v>
      </c>
      <c r="T2" s="7"/>
    </row>
    <row r="3" spans="2:30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0" ht="15.75" customHeight="1" x14ac:dyDescent="0.3">
      <c r="AA4" t="s">
        <v>11</v>
      </c>
    </row>
    <row r="5" spans="2:30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</row>
    <row r="6" spans="2:30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'[14]8.ОФР'!$I$12</f>
        <v>10702505.565046813</v>
      </c>
    </row>
    <row r="7" spans="2:30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'[14]8.ОФР'!$I$18*-1</f>
        <v>9395108.1990000028</v>
      </c>
    </row>
    <row r="8" spans="2:30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'[14]8.ОФР'!$I$24</f>
        <v>1307397.3660468122</v>
      </c>
    </row>
    <row r="9" spans="2:30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'[14]8.ОФР'!$I$30*-1+'[14]8.ОФР'!$I$31*-1</f>
        <v>217039.93932000003</v>
      </c>
    </row>
    <row r="10" spans="2:30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'[14]8.ОФР'!$I$33+'[14]8.ОФР'!$I$34+'[14]8.ОФР'!$I$35+'[14]8.ОФР'!$I$36+'[14]8.ОФР'!$I$38</f>
        <v>-82743.68278000009</v>
      </c>
    </row>
    <row r="11" spans="2:30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" si="6">AC8-AC9+AC10</f>
        <v>685408.90569360973</v>
      </c>
      <c r="AD11" s="5">
        <f>AD8-AD9+AD10</f>
        <v>1007613.7439468119</v>
      </c>
    </row>
    <row r="12" spans="2:30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'[14]8.ОФР'!$I$45*-1</f>
        <v>109484.15403010426</v>
      </c>
    </row>
    <row r="13" spans="2:30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7">(N11-N12)</f>
        <v>22722.589169354003</v>
      </c>
      <c r="O13" s="5">
        <f t="shared" si="7"/>
        <v>3597.8935998957604</v>
      </c>
      <c r="P13" s="5">
        <f t="shared" ref="P13:Q13" si="8">(P11-P12)</f>
        <v>1482315.8072363201</v>
      </c>
      <c r="Q13" s="5">
        <f t="shared" si="8"/>
        <v>-997197.91379164858</v>
      </c>
      <c r="R13" s="5">
        <f t="shared" ref="R13:V13" si="9">(R11-R12)</f>
        <v>441679.6708897092</v>
      </c>
      <c r="S13" s="5">
        <f t="shared" si="9"/>
        <v>522342.75250481075</v>
      </c>
      <c r="T13" s="5">
        <f t="shared" si="9"/>
        <v>149831.27521877104</v>
      </c>
      <c r="U13" s="5">
        <f t="shared" si="9"/>
        <v>7857.160373460254</v>
      </c>
      <c r="V13" s="5">
        <f t="shared" si="9"/>
        <v>1017659.4793093811</v>
      </c>
      <c r="W13" s="5">
        <f t="shared" ref="W13:X13" si="10">(W11-W12)</f>
        <v>-100456.14443617914</v>
      </c>
      <c r="X13" s="5">
        <f t="shared" si="10"/>
        <v>-408878.1867602712</v>
      </c>
      <c r="Y13" s="5">
        <f t="shared" ref="Y13:AB13" si="11">(Y11-Y12)</f>
        <v>-3706785.2773363278</v>
      </c>
      <c r="Z13" s="5">
        <f t="shared" ref="Z13" si="12">(Z11-Z12)</f>
        <v>261731.8864435103</v>
      </c>
      <c r="AA13" s="5">
        <f t="shared" si="11"/>
        <v>-458049.25654332223</v>
      </c>
      <c r="AB13" s="5">
        <f t="shared" si="11"/>
        <v>-393371.50951671187</v>
      </c>
      <c r="AC13" s="5">
        <f t="shared" ref="AC13:AD13" si="13">(AC11-AC12)</f>
        <v>380246.74301360978</v>
      </c>
      <c r="AD13" s="5">
        <f t="shared" si="13"/>
        <v>898129.5899167076</v>
      </c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2021-03-01T07:32:18Z</dcterms:modified>
</cp:coreProperties>
</file>